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Pablo\Documents\Profesional\DeSIRA\DeSIRA M&amp;E\Informe final\"/>
    </mc:Choice>
  </mc:AlternateContent>
  <xr:revisionPtr revIDLastSave="0" documentId="8_{BFA47998-A665-4116-8DB7-AE423CDA4BA0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Para KT" sheetId="4" r:id="rId1"/>
    <sheet name="Sheet1" sheetId="1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4" l="1"/>
  <c r="H12" i="4" s="1"/>
  <c r="G11" i="4"/>
  <c r="H11" i="4" s="1"/>
  <c r="G10" i="4"/>
  <c r="H10" i="4" s="1"/>
  <c r="G9" i="4"/>
  <c r="H9" i="4" s="1"/>
  <c r="G8" i="4"/>
  <c r="H8" i="4" s="1"/>
  <c r="G7" i="4"/>
  <c r="H7" i="4" s="1"/>
  <c r="G5" i="4"/>
  <c r="H5" i="4" s="1"/>
  <c r="G4" i="4"/>
  <c r="G3" i="4"/>
  <c r="H3" i="4" s="1"/>
  <c r="G2" i="4"/>
  <c r="H2" i="4" s="1"/>
  <c r="F7" i="4"/>
  <c r="F2" i="4"/>
  <c r="E12" i="4"/>
  <c r="E11" i="4"/>
  <c r="E10" i="4"/>
  <c r="E9" i="4"/>
  <c r="E8" i="4"/>
  <c r="E7" i="4"/>
  <c r="E5" i="4"/>
  <c r="E4" i="4"/>
  <c r="E3" i="4"/>
  <c r="E2" i="4"/>
  <c r="D17" i="4"/>
  <c r="C17" i="4"/>
  <c r="D13" i="4"/>
  <c r="C13" i="4"/>
  <c r="D6" i="4"/>
  <c r="C6" i="4"/>
  <c r="E17" i="1"/>
  <c r="D17" i="1"/>
  <c r="E13" i="1"/>
  <c r="E6" i="1"/>
  <c r="D13" i="1"/>
  <c r="D6" i="1"/>
  <c r="E14" i="4" l="1"/>
  <c r="H13" i="4"/>
  <c r="G6" i="4"/>
  <c r="E16" i="4"/>
  <c r="F14" i="4"/>
  <c r="G13" i="4"/>
  <c r="H4" i="4"/>
  <c r="H6" i="4" s="1"/>
  <c r="E13" i="4"/>
  <c r="E15" i="4"/>
  <c r="E6" i="4"/>
  <c r="E17" i="4" l="1"/>
  <c r="G16" i="4"/>
  <c r="H16" i="4" s="1"/>
  <c r="G15" i="4"/>
  <c r="H15" i="4" s="1"/>
  <c r="E18" i="4"/>
  <c r="G14" i="4"/>
  <c r="G17" i="4" l="1"/>
  <c r="G18" i="4" s="1"/>
  <c r="H14" i="4"/>
  <c r="H17" i="4" s="1"/>
  <c r="H18" i="4" s="1"/>
</calcChain>
</file>

<file path=xl/sharedStrings.xml><?xml version="1.0" encoding="utf-8"?>
<sst xmlns="http://schemas.openxmlformats.org/spreadsheetml/2006/main" count="212" uniqueCount="93">
  <si>
    <t>Tabanca</t>
  </si>
  <si>
    <t>NumHHHs</t>
  </si>
  <si>
    <t>NumMoranc</t>
  </si>
  <si>
    <t>Regiao</t>
  </si>
  <si>
    <t>Tombali</t>
  </si>
  <si>
    <t>Cafale</t>
  </si>
  <si>
    <t>Balanta</t>
  </si>
  <si>
    <t>Pepel</t>
  </si>
  <si>
    <t>Nalu</t>
  </si>
  <si>
    <t>Bacar Ture</t>
  </si>
  <si>
    <t>Cafine</t>
  </si>
  <si>
    <t>Manjaco</t>
  </si>
  <si>
    <t>Quibil</t>
  </si>
  <si>
    <t>Ansumane Dabo</t>
  </si>
  <si>
    <t>Caiquenem</t>
  </si>
  <si>
    <t>Caiquenem1</t>
  </si>
  <si>
    <t>Mamadu Indjai</t>
  </si>
  <si>
    <t>Caiquenem2</t>
  </si>
  <si>
    <t>Idrissa Indjai</t>
  </si>
  <si>
    <t>Caiquenem3</t>
  </si>
  <si>
    <t>Seni Dabo</t>
  </si>
  <si>
    <t>Caiquenem4</t>
  </si>
  <si>
    <t>Secu Dabo</t>
  </si>
  <si>
    <t>Caiquenem5</t>
  </si>
  <si>
    <t>Braima Indjai</t>
  </si>
  <si>
    <t>Caiquenem6</t>
  </si>
  <si>
    <t>Mussa Indjai</t>
  </si>
  <si>
    <t>Caiquenem7</t>
  </si>
  <si>
    <t>Abu Indjai</t>
  </si>
  <si>
    <t>Caiquenem8</t>
  </si>
  <si>
    <t>Abu Cassama</t>
  </si>
  <si>
    <t>Caiquenem9</t>
  </si>
  <si>
    <t>Mamadu Dabo</t>
  </si>
  <si>
    <t>Caiquenem10</t>
  </si>
  <si>
    <t>Augusto Camara</t>
  </si>
  <si>
    <t>nalu</t>
  </si>
  <si>
    <t>Caiquenem11</t>
  </si>
  <si>
    <t>Umaro Dabo</t>
  </si>
  <si>
    <t>Caiquenem12</t>
  </si>
  <si>
    <t>Caiquenem13</t>
  </si>
  <si>
    <t>Sale Ture</t>
  </si>
  <si>
    <t>Caiquenem14</t>
  </si>
  <si>
    <t>Serifo Dabo</t>
  </si>
  <si>
    <t>Caiquenem15</t>
  </si>
  <si>
    <t>Babadi Cassama</t>
  </si>
  <si>
    <t>Caiquenem16</t>
  </si>
  <si>
    <t>Joaozinho da Costa</t>
  </si>
  <si>
    <t>Caiquenem17</t>
  </si>
  <si>
    <t>Emerson Te</t>
  </si>
  <si>
    <t>Caiquenem18</t>
  </si>
  <si>
    <t>Braima Soare</t>
  </si>
  <si>
    <t>Caiquenem19</t>
  </si>
  <si>
    <t>Nbana Na Banthe</t>
  </si>
  <si>
    <t>Caiquenem20</t>
  </si>
  <si>
    <t>Sumba Na Hatna</t>
  </si>
  <si>
    <t>Caiquenem22</t>
  </si>
  <si>
    <t>Bidamatcha Na Vana</t>
  </si>
  <si>
    <t>Caiquenem23</t>
  </si>
  <si>
    <t>N´tchugal</t>
  </si>
  <si>
    <t>Oio</t>
  </si>
  <si>
    <t>Caiquene</t>
  </si>
  <si>
    <t>Rotchum</t>
  </si>
  <si>
    <t>Sugun</t>
  </si>
  <si>
    <t>Malafo</t>
  </si>
  <si>
    <t>Uncur</t>
  </si>
  <si>
    <t>Cacheu</t>
  </si>
  <si>
    <t>Elia</t>
  </si>
  <si>
    <t>Elalab</t>
  </si>
  <si>
    <t>Djobel</t>
  </si>
  <si>
    <t>Blaftchur/Cajak</t>
  </si>
  <si>
    <t>Observação</t>
  </si>
  <si>
    <t>Só 1 bairro entrevistado</t>
  </si>
  <si>
    <t>só Malafu 1 entrevistado; parece que são 17 fugões</t>
  </si>
  <si>
    <t>TOTAL</t>
  </si>
  <si>
    <t>Região</t>
  </si>
  <si>
    <t>&gt;= 796</t>
  </si>
  <si>
    <t>13 tabankas</t>
  </si>
  <si>
    <t>Total Tombali</t>
  </si>
  <si>
    <t>4 tabankas</t>
  </si>
  <si>
    <t>são ~50</t>
  </si>
  <si>
    <t>6 tabankas</t>
  </si>
  <si>
    <t>Total Oio</t>
  </si>
  <si>
    <t xml:space="preserve"> (40 semble bizarre - doute) - parece que são 118 fogões</t>
  </si>
  <si>
    <t>(25 doute)</t>
  </si>
  <si>
    <t>3 tabankas</t>
  </si>
  <si>
    <t>Total Cacheu</t>
  </si>
  <si>
    <t>são &gt;= 200, muito strano!!!</t>
  </si>
  <si>
    <t xml:space="preserve">Mettons effectif = </t>
  </si>
  <si>
    <t>Effectif par village
hors compte mouranças</t>
  </si>
  <si>
    <t>Effectif par village
tenant compte mouranças</t>
  </si>
  <si>
    <t>Proportion effectif par région</t>
  </si>
  <si>
    <t>Número HHHs</t>
  </si>
  <si>
    <t>Número Mouranças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</si>
</sst>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1" xfId="0" applyFont="1" applyFill="1" applyBorder="1"/>
    <xf numFmtId="0" fontId="1" fillId="0" borderId="1" xfId="0" applyFont="1" applyBorder="1"/>
    <xf numFmtId="0" fontId="0" fillId="0" borderId="1" xfId="0" applyBorder="1"/>
    <xf numFmtId="0" fontId="1" fillId="3" borderId="2" xfId="0" applyFont="1" applyFill="1" applyBorder="1"/>
    <xf numFmtId="0" fontId="2" fillId="0" borderId="1" xfId="0" applyFont="1" applyBorder="1" applyAlignment="1">
      <alignment horizontal="left"/>
    </xf>
    <xf numFmtId="0" fontId="1" fillId="4" borderId="3" xfId="0" applyFont="1" applyFill="1" applyBorder="1"/>
    <xf numFmtId="0" fontId="2" fillId="4" borderId="1" xfId="0" applyFont="1" applyFill="1" applyBorder="1" applyAlignment="1">
      <alignment horizontal="left"/>
    </xf>
    <xf numFmtId="0" fontId="1" fillId="2" borderId="4" xfId="0" applyFont="1" applyFill="1" applyBorder="1"/>
    <xf numFmtId="0" fontId="0" fillId="2" borderId="4" xfId="0" applyFill="1" applyBorder="1"/>
    <xf numFmtId="0" fontId="1" fillId="5" borderId="1" xfId="0" applyFont="1" applyFill="1" applyBorder="1" applyAlignment="1">
      <alignment horizontal="center"/>
    </xf>
    <xf numFmtId="0" fontId="0" fillId="7" borderId="1" xfId="0" applyFill="1" applyBorder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0" fillId="0" borderId="6" xfId="0" applyBorder="1"/>
    <xf numFmtId="0" fontId="3" fillId="0" borderId="6" xfId="0" applyFont="1" applyBorder="1"/>
    <xf numFmtId="0" fontId="0" fillId="6" borderId="6" xfId="0" applyFill="1" applyBorder="1"/>
    <xf numFmtId="0" fontId="1" fillId="5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/>
    <xf numFmtId="0" fontId="0" fillId="7" borderId="9" xfId="0" applyFill="1" applyBorder="1"/>
    <xf numFmtId="0" fontId="0" fillId="7" borderId="10" xfId="0" applyFill="1" applyBorder="1"/>
    <xf numFmtId="0" fontId="0" fillId="0" borderId="2" xfId="0" applyBorder="1"/>
    <xf numFmtId="0" fontId="0" fillId="7" borderId="11" xfId="0" applyFill="1" applyBorder="1"/>
    <xf numFmtId="0" fontId="0" fillId="0" borderId="3" xfId="0" applyBorder="1"/>
    <xf numFmtId="0" fontId="4" fillId="0" borderId="4" xfId="0" applyFont="1" applyBorder="1"/>
    <xf numFmtId="0" fontId="4" fillId="0" borderId="4" xfId="0" applyFont="1" applyBorder="1" applyAlignment="1">
      <alignment horizontal="right"/>
    </xf>
    <xf numFmtId="0" fontId="0" fillId="0" borderId="12" xfId="0" applyBorder="1"/>
    <xf numFmtId="0" fontId="4" fillId="0" borderId="9" xfId="0" applyFont="1" applyBorder="1"/>
    <xf numFmtId="0" fontId="0" fillId="0" borderId="10" xfId="0" applyBorder="1"/>
    <xf numFmtId="0" fontId="0" fillId="0" borderId="11" xfId="0" applyBorder="1"/>
    <xf numFmtId="0" fontId="0" fillId="7" borderId="4" xfId="0" applyFill="1" applyBorder="1"/>
    <xf numFmtId="0" fontId="0" fillId="7" borderId="12" xfId="0" applyFill="1" applyBorder="1"/>
    <xf numFmtId="0" fontId="0" fillId="0" borderId="4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3" fillId="7" borderId="11" xfId="0" applyFont="1" applyFill="1" applyBorder="1"/>
    <xf numFmtId="0" fontId="0" fillId="0" borderId="18" xfId="0" applyBorder="1"/>
    <xf numFmtId="0" fontId="5" fillId="6" borderId="6" xfId="0" applyFont="1" applyFill="1" applyBorder="1"/>
    <xf numFmtId="0" fontId="5" fillId="0" borderId="17" xfId="0" applyFont="1" applyBorder="1"/>
    <xf numFmtId="0" fontId="6" fillId="0" borderId="5" xfId="0" applyFont="1" applyBorder="1"/>
    <xf numFmtId="0" fontId="6" fillId="0" borderId="5" xfId="0" applyFont="1" applyBorder="1" applyAlignment="1">
      <alignment horizontal="right"/>
    </xf>
    <xf numFmtId="0" fontId="5" fillId="0" borderId="18" xfId="0" applyFont="1" applyBorder="1"/>
    <xf numFmtId="0" fontId="5" fillId="0" borderId="0" xfId="0" applyFont="1"/>
    <xf numFmtId="0" fontId="5" fillId="0" borderId="5" xfId="0" applyFont="1" applyBorder="1"/>
    <xf numFmtId="0" fontId="5" fillId="0" borderId="20" xfId="0" applyFont="1" applyBorder="1"/>
    <xf numFmtId="0" fontId="5" fillId="0" borderId="19" xfId="0" applyFont="1" applyBorder="1"/>
    <xf numFmtId="0" fontId="0" fillId="0" borderId="9" xfId="0" applyBorder="1"/>
    <xf numFmtId="0" fontId="7" fillId="0" borderId="0" xfId="0" applyFont="1"/>
    <xf numFmtId="0" fontId="1" fillId="5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0" fillId="8" borderId="8" xfId="0" applyFill="1" applyBorder="1"/>
    <xf numFmtId="0" fontId="0" fillId="8" borderId="2" xfId="0" applyFill="1" applyBorder="1"/>
    <xf numFmtId="0" fontId="0" fillId="8" borderId="3" xfId="0" applyFill="1" applyBorder="1"/>
    <xf numFmtId="0" fontId="5" fillId="8" borderId="17" xfId="0" applyFont="1" applyFill="1" applyBorder="1"/>
    <xf numFmtId="0" fontId="5" fillId="8" borderId="19" xfId="0" applyFont="1" applyFill="1" applyBorder="1"/>
    <xf numFmtId="0" fontId="1" fillId="8" borderId="1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D4B4D-0606-4E8D-BAC7-DC5A662D19AB}">
  <dimension ref="A1:H20"/>
  <sheetViews>
    <sheetView tabSelected="1" zoomScale="115" zoomScaleNormal="115" workbookViewId="0">
      <selection activeCell="E18" sqref="E1:E18"/>
    </sheetView>
  </sheetViews>
  <sheetFormatPr baseColWidth="10" defaultRowHeight="14.5" x14ac:dyDescent="0.35"/>
  <cols>
    <col min="1" max="1" width="16.81640625" customWidth="1"/>
    <col min="2" max="2" width="17.54296875" customWidth="1"/>
    <col min="3" max="3" width="20.26953125" customWidth="1"/>
    <col min="5" max="5" width="17.54296875" customWidth="1"/>
    <col min="7" max="7" width="11.81640625" customWidth="1"/>
    <col min="8" max="8" width="20.1796875" customWidth="1"/>
  </cols>
  <sheetData>
    <row r="1" spans="1:8" s="52" customFormat="1" ht="44" thickBot="1" x14ac:dyDescent="0.4">
      <c r="A1" s="51" t="s">
        <v>74</v>
      </c>
      <c r="B1" s="51" t="s">
        <v>0</v>
      </c>
      <c r="C1" s="51" t="s">
        <v>91</v>
      </c>
      <c r="D1" s="51" t="s">
        <v>92</v>
      </c>
      <c r="E1" s="53" t="s">
        <v>89</v>
      </c>
      <c r="F1" s="51" t="s">
        <v>90</v>
      </c>
      <c r="G1" s="51"/>
      <c r="H1" s="51" t="s">
        <v>88</v>
      </c>
    </row>
    <row r="2" spans="1:8" x14ac:dyDescent="0.35">
      <c r="A2" s="19" t="s">
        <v>4</v>
      </c>
      <c r="B2" s="49" t="s">
        <v>5</v>
      </c>
      <c r="C2" s="49">
        <v>73</v>
      </c>
      <c r="D2" s="20">
        <v>25</v>
      </c>
      <c r="E2" s="54">
        <f>ROUND(C$6/C$18*D2/D$6*$C$20,0)</f>
        <v>8</v>
      </c>
      <c r="F2" s="19">
        <f>C6/$C$18</f>
        <v>0.29648241206030151</v>
      </c>
      <c r="G2" s="19">
        <f>C2/$C$6*$C$20*$F$2</f>
        <v>8.7123115577889454</v>
      </c>
      <c r="H2" s="19">
        <f>ROUND(G2,0)</f>
        <v>9</v>
      </c>
    </row>
    <row r="3" spans="1:8" x14ac:dyDescent="0.35">
      <c r="A3" s="22" t="s">
        <v>4</v>
      </c>
      <c r="B3" s="3" t="s">
        <v>10</v>
      </c>
      <c r="C3" s="3">
        <v>91</v>
      </c>
      <c r="D3" s="11">
        <v>40</v>
      </c>
      <c r="E3" s="55">
        <f t="shared" ref="E3:E5" si="0">ROUND(C$6/C$18*D3/D$6*$C$20,0)</f>
        <v>14</v>
      </c>
      <c r="F3" s="22"/>
      <c r="G3" s="22">
        <f t="shared" ref="G3:G5" si="1">C3/$C$6*$C$20*$F$2</f>
        <v>10.860552763819095</v>
      </c>
      <c r="H3" s="22">
        <f t="shared" ref="H3:H5" si="2">ROUND(G3,0)</f>
        <v>11</v>
      </c>
    </row>
    <row r="4" spans="1:8" x14ac:dyDescent="0.35">
      <c r="A4" s="22" t="s">
        <v>4</v>
      </c>
      <c r="B4" s="12" t="s">
        <v>12</v>
      </c>
      <c r="C4" s="13">
        <v>50</v>
      </c>
      <c r="D4" s="12">
        <v>14</v>
      </c>
      <c r="E4" s="55">
        <f t="shared" si="0"/>
        <v>5</v>
      </c>
      <c r="F4" s="22"/>
      <c r="G4" s="22">
        <f t="shared" si="1"/>
        <v>5.9673366834170851</v>
      </c>
      <c r="H4" s="22">
        <f t="shared" si="2"/>
        <v>6</v>
      </c>
    </row>
    <row r="5" spans="1:8" ht="15" thickBot="1" x14ac:dyDescent="0.4">
      <c r="A5" s="24" t="s">
        <v>4</v>
      </c>
      <c r="B5" s="25" t="s">
        <v>60</v>
      </c>
      <c r="C5" s="26">
        <v>22</v>
      </c>
      <c r="D5" s="25">
        <v>4</v>
      </c>
      <c r="E5" s="56">
        <f t="shared" si="0"/>
        <v>1</v>
      </c>
      <c r="F5" s="24"/>
      <c r="G5" s="24">
        <f t="shared" si="1"/>
        <v>2.6256281407035176</v>
      </c>
      <c r="H5" s="24">
        <f t="shared" si="2"/>
        <v>3</v>
      </c>
    </row>
    <row r="6" spans="1:8" ht="15" thickBot="1" x14ac:dyDescent="0.4">
      <c r="A6" s="41" t="s">
        <v>77</v>
      </c>
      <c r="B6" s="42" t="s">
        <v>78</v>
      </c>
      <c r="C6" s="43">
        <f>SUM(C2:C5)</f>
        <v>236</v>
      </c>
      <c r="D6" s="43">
        <f>SUM(D2:D5)</f>
        <v>83</v>
      </c>
      <c r="E6" s="57">
        <f>SUM(E2:E5)</f>
        <v>28</v>
      </c>
      <c r="F6" s="41"/>
      <c r="G6" s="41">
        <f>SUM(G2:G5)</f>
        <v>28.165829145728644</v>
      </c>
      <c r="H6" s="41">
        <f>SUM(H2:H5)</f>
        <v>29</v>
      </c>
    </row>
    <row r="7" spans="1:8" x14ac:dyDescent="0.35">
      <c r="A7" s="19" t="s">
        <v>59</v>
      </c>
      <c r="B7" s="28" t="s">
        <v>58</v>
      </c>
      <c r="C7" s="28">
        <v>75</v>
      </c>
      <c r="D7" s="28">
        <v>24</v>
      </c>
      <c r="E7" s="54">
        <f>ROUND(C$13/C$18*D7/D$13*$C$20,0)</f>
        <v>8</v>
      </c>
      <c r="F7" s="19">
        <f>C13/$C$18</f>
        <v>0.35427135678391958</v>
      </c>
      <c r="G7" s="19">
        <f>C7/$C$13*$C$20*$F$7</f>
        <v>8.9510050251256281</v>
      </c>
      <c r="H7" s="19">
        <f t="shared" ref="H7:H12" si="3">ROUND(G7,0)</f>
        <v>9</v>
      </c>
    </row>
    <row r="8" spans="1:8" x14ac:dyDescent="0.35">
      <c r="A8" s="22" t="s">
        <v>59</v>
      </c>
      <c r="B8" s="3" t="s">
        <v>61</v>
      </c>
      <c r="C8" s="3">
        <v>54</v>
      </c>
      <c r="D8" s="3">
        <v>17</v>
      </c>
      <c r="E8" s="55">
        <f t="shared" ref="E8:E12" si="4">ROUND(C$13/C$18*D8/D$13*$C$20,0)</f>
        <v>6</v>
      </c>
      <c r="F8" s="22"/>
      <c r="G8" s="22">
        <f t="shared" ref="G8:G12" si="5">C8/$C$13*$C$20*$F$7</f>
        <v>6.4447236180904524</v>
      </c>
      <c r="H8" s="22">
        <f t="shared" si="3"/>
        <v>6</v>
      </c>
    </row>
    <row r="9" spans="1:8" x14ac:dyDescent="0.35">
      <c r="A9" s="22" t="s">
        <v>59</v>
      </c>
      <c r="B9" s="3" t="s">
        <v>62</v>
      </c>
      <c r="C9" s="3">
        <v>35</v>
      </c>
      <c r="D9" s="3">
        <v>11</v>
      </c>
      <c r="E9" s="55">
        <f t="shared" si="4"/>
        <v>4</v>
      </c>
      <c r="F9" s="22"/>
      <c r="G9" s="22">
        <f t="shared" si="5"/>
        <v>4.1771356783919593</v>
      </c>
      <c r="H9" s="22">
        <f t="shared" si="3"/>
        <v>4</v>
      </c>
    </row>
    <row r="10" spans="1:8" x14ac:dyDescent="0.35">
      <c r="A10" s="22" t="s">
        <v>59</v>
      </c>
      <c r="B10" s="3" t="s">
        <v>63</v>
      </c>
      <c r="C10" s="3">
        <v>14</v>
      </c>
      <c r="D10" s="3">
        <v>2</v>
      </c>
      <c r="E10" s="55">
        <f t="shared" si="4"/>
        <v>1</v>
      </c>
      <c r="F10" s="22"/>
      <c r="G10" s="22">
        <f t="shared" si="5"/>
        <v>1.670854271356784</v>
      </c>
      <c r="H10" s="22">
        <f t="shared" si="3"/>
        <v>2</v>
      </c>
    </row>
    <row r="11" spans="1:8" x14ac:dyDescent="0.35">
      <c r="A11" s="22" t="s">
        <v>59</v>
      </c>
      <c r="B11" s="3" t="s">
        <v>69</v>
      </c>
      <c r="C11" s="3">
        <v>75</v>
      </c>
      <c r="D11" s="3">
        <v>35</v>
      </c>
      <c r="E11" s="55">
        <f t="shared" si="4"/>
        <v>12</v>
      </c>
      <c r="F11" s="22"/>
      <c r="G11" s="22">
        <f t="shared" si="5"/>
        <v>8.9510050251256281</v>
      </c>
      <c r="H11" s="22">
        <f t="shared" si="3"/>
        <v>9</v>
      </c>
    </row>
    <row r="12" spans="1:8" ht="15" thickBot="1" x14ac:dyDescent="0.4">
      <c r="A12" s="24" t="s">
        <v>59</v>
      </c>
      <c r="B12" s="31" t="s">
        <v>64</v>
      </c>
      <c r="C12" s="31">
        <v>29</v>
      </c>
      <c r="D12" s="31">
        <v>7</v>
      </c>
      <c r="E12" s="56">
        <f t="shared" si="4"/>
        <v>2</v>
      </c>
      <c r="F12" s="24"/>
      <c r="G12" s="24">
        <f t="shared" si="5"/>
        <v>3.4610552763819094</v>
      </c>
      <c r="H12" s="24">
        <f t="shared" si="3"/>
        <v>3</v>
      </c>
    </row>
    <row r="13" spans="1:8" ht="15" thickBot="1" x14ac:dyDescent="0.4">
      <c r="A13" s="41" t="s">
        <v>81</v>
      </c>
      <c r="B13" s="46" t="s">
        <v>80</v>
      </c>
      <c r="C13" s="46">
        <f>SUM(C7:C12)</f>
        <v>282</v>
      </c>
      <c r="D13" s="46">
        <f>SUM(D7:D12)</f>
        <v>96</v>
      </c>
      <c r="E13" s="57">
        <f>SUM(E7:E12)</f>
        <v>33</v>
      </c>
      <c r="F13" s="41"/>
      <c r="G13" s="41">
        <f>SUM(G7:G12)</f>
        <v>33.655778894472363</v>
      </c>
      <c r="H13" s="41">
        <f>SUM(H7:H12)</f>
        <v>33</v>
      </c>
    </row>
    <row r="14" spans="1:8" x14ac:dyDescent="0.35">
      <c r="A14" s="19" t="s">
        <v>65</v>
      </c>
      <c r="B14" s="20" t="s">
        <v>66</v>
      </c>
      <c r="C14" s="20">
        <v>200</v>
      </c>
      <c r="D14" s="20">
        <v>17</v>
      </c>
      <c r="E14" s="54">
        <f>ROUND(C$17/C$18*D14/D$17*$C$20,0)</f>
        <v>12</v>
      </c>
      <c r="F14" s="19">
        <f>C17/$C$18</f>
        <v>0.4120603015075377</v>
      </c>
      <c r="G14" s="19">
        <f>C14/$C$17*$C$20*$F$14</f>
        <v>23.86934673366834</v>
      </c>
      <c r="H14" s="19">
        <f t="shared" ref="H14:H16" si="6">ROUND(G14,0)</f>
        <v>24</v>
      </c>
    </row>
    <row r="15" spans="1:8" x14ac:dyDescent="0.35">
      <c r="A15" s="22" t="s">
        <v>65</v>
      </c>
      <c r="B15" s="3" t="s">
        <v>67</v>
      </c>
      <c r="C15" s="3">
        <v>70</v>
      </c>
      <c r="D15" s="3">
        <v>15</v>
      </c>
      <c r="E15" s="55">
        <f t="shared" ref="E15:E16" si="7">ROUND(C$17/C$18*D15/D$17*$C$20,0)</f>
        <v>10</v>
      </c>
      <c r="F15" s="22"/>
      <c r="G15" s="22">
        <f t="shared" ref="G15:G16" si="8">C15/$C$17*$C$20*$F$14</f>
        <v>8.3542713567839186</v>
      </c>
      <c r="H15" s="22">
        <f t="shared" si="6"/>
        <v>8</v>
      </c>
    </row>
    <row r="16" spans="1:8" ht="15" thickBot="1" x14ac:dyDescent="0.4">
      <c r="A16" s="24" t="s">
        <v>65</v>
      </c>
      <c r="B16" s="33" t="s">
        <v>68</v>
      </c>
      <c r="C16" s="33">
        <v>58</v>
      </c>
      <c r="D16" s="33">
        <v>25</v>
      </c>
      <c r="E16" s="56">
        <f t="shared" si="7"/>
        <v>17</v>
      </c>
      <c r="F16" s="24"/>
      <c r="G16" s="24">
        <f t="shared" si="8"/>
        <v>6.9221105527638187</v>
      </c>
      <c r="H16" s="24">
        <f t="shared" si="6"/>
        <v>7</v>
      </c>
    </row>
    <row r="17" spans="1:8" ht="15" thickBot="1" x14ac:dyDescent="0.4">
      <c r="A17" s="48" t="s">
        <v>85</v>
      </c>
      <c r="B17" s="47" t="s">
        <v>84</v>
      </c>
      <c r="C17" s="46">
        <f>SUM(C14:C16)</f>
        <v>328</v>
      </c>
      <c r="D17" s="46">
        <f>SUM(D14:D16)</f>
        <v>57</v>
      </c>
      <c r="E17" s="58">
        <f>SUM(E14:E16)</f>
        <v>39</v>
      </c>
      <c r="F17" s="48"/>
      <c r="G17" s="48">
        <f>SUM(G14:G16)</f>
        <v>39.145728643216081</v>
      </c>
      <c r="H17" s="48">
        <f>SUM(H14:H16)</f>
        <v>39</v>
      </c>
    </row>
    <row r="18" spans="1:8" ht="15" thickBot="1" x14ac:dyDescent="0.4">
      <c r="A18" s="34" t="s">
        <v>73</v>
      </c>
      <c r="B18" s="35" t="s">
        <v>76</v>
      </c>
      <c r="C18" s="36">
        <v>796</v>
      </c>
      <c r="D18" s="37">
        <v>229</v>
      </c>
      <c r="E18" s="59">
        <f>SUM(E17,E13,E6)</f>
        <v>100</v>
      </c>
      <c r="F18" s="34"/>
      <c r="G18" s="34">
        <f>SUM(G17,G13,G6)</f>
        <v>100.9673366834171</v>
      </c>
      <c r="H18" s="34">
        <f>SUM(H17,H13,H6)</f>
        <v>101</v>
      </c>
    </row>
    <row r="20" spans="1:8" x14ac:dyDescent="0.35">
      <c r="B20" s="50" t="s">
        <v>87</v>
      </c>
      <c r="C20" s="50">
        <v>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opLeftCell="B1" workbookViewId="0">
      <selection activeCell="B1" sqref="B1:E19"/>
    </sheetView>
  </sheetViews>
  <sheetFormatPr baseColWidth="10" defaultColWidth="8.7265625" defaultRowHeight="14.5" x14ac:dyDescent="0.35"/>
  <cols>
    <col min="1" max="2" width="15.1796875" customWidth="1"/>
    <col min="3" max="5" width="19" customWidth="1"/>
    <col min="6" max="6" width="49.90625" customWidth="1"/>
  </cols>
  <sheetData>
    <row r="1" spans="1:6" ht="15" thickBot="1" x14ac:dyDescent="0.4">
      <c r="A1" s="10" t="s">
        <v>3</v>
      </c>
      <c r="B1" s="17" t="s">
        <v>74</v>
      </c>
      <c r="C1" s="17" t="s">
        <v>0</v>
      </c>
      <c r="D1" s="17" t="s">
        <v>1</v>
      </c>
      <c r="E1" s="17" t="s">
        <v>2</v>
      </c>
      <c r="F1" s="18" t="s">
        <v>70</v>
      </c>
    </row>
    <row r="2" spans="1:6" x14ac:dyDescent="0.35">
      <c r="A2" s="14" t="s">
        <v>4</v>
      </c>
      <c r="B2" s="19" t="s">
        <v>4</v>
      </c>
      <c r="C2" s="49" t="s">
        <v>5</v>
      </c>
      <c r="D2" s="49">
        <v>73</v>
      </c>
      <c r="E2" s="20">
        <v>25</v>
      </c>
      <c r="F2" s="21" t="s">
        <v>83</v>
      </c>
    </row>
    <row r="3" spans="1:6" x14ac:dyDescent="0.35">
      <c r="A3" s="14" t="s">
        <v>4</v>
      </c>
      <c r="B3" s="22" t="s">
        <v>4</v>
      </c>
      <c r="C3" s="3" t="s">
        <v>10</v>
      </c>
      <c r="D3" s="3">
        <v>91</v>
      </c>
      <c r="E3" s="11">
        <v>40</v>
      </c>
      <c r="F3" s="23" t="s">
        <v>82</v>
      </c>
    </row>
    <row r="4" spans="1:6" x14ac:dyDescent="0.35">
      <c r="A4" s="15" t="s">
        <v>4</v>
      </c>
      <c r="B4" s="22" t="s">
        <v>4</v>
      </c>
      <c r="C4" s="12" t="s">
        <v>12</v>
      </c>
      <c r="D4" s="13">
        <v>50</v>
      </c>
      <c r="E4" s="12">
        <v>14</v>
      </c>
      <c r="F4" s="38" t="s">
        <v>79</v>
      </c>
    </row>
    <row r="5" spans="1:6" ht="15" thickBot="1" x14ac:dyDescent="0.4">
      <c r="A5" s="16" t="s">
        <v>4</v>
      </c>
      <c r="B5" s="24" t="s">
        <v>4</v>
      </c>
      <c r="C5" s="25" t="s">
        <v>60</v>
      </c>
      <c r="D5" s="26">
        <v>22</v>
      </c>
      <c r="E5" s="25">
        <v>4</v>
      </c>
      <c r="F5" s="27"/>
    </row>
    <row r="6" spans="1:6" s="45" customFormat="1" ht="23.5" customHeight="1" thickBot="1" x14ac:dyDescent="0.4">
      <c r="A6" s="40"/>
      <c r="B6" s="41" t="s">
        <v>77</v>
      </c>
      <c r="C6" s="42" t="s">
        <v>78</v>
      </c>
      <c r="D6" s="43">
        <f>SUM(D2:D5)</f>
        <v>236</v>
      </c>
      <c r="E6" s="43">
        <f>SUM(E2:E5)</f>
        <v>83</v>
      </c>
      <c r="F6" s="44"/>
    </row>
    <row r="7" spans="1:6" x14ac:dyDescent="0.35">
      <c r="A7" s="14" t="s">
        <v>59</v>
      </c>
      <c r="B7" s="19" t="s">
        <v>59</v>
      </c>
      <c r="C7" s="28" t="s">
        <v>58</v>
      </c>
      <c r="D7" s="28">
        <v>75</v>
      </c>
      <c r="E7" s="28">
        <v>24</v>
      </c>
      <c r="F7" s="29"/>
    </row>
    <row r="8" spans="1:6" x14ac:dyDescent="0.35">
      <c r="A8" s="14" t="s">
        <v>59</v>
      </c>
      <c r="B8" s="22" t="s">
        <v>59</v>
      </c>
      <c r="C8" s="3" t="s">
        <v>61</v>
      </c>
      <c r="D8" s="3">
        <v>54</v>
      </c>
      <c r="E8" s="3">
        <v>17</v>
      </c>
      <c r="F8" s="30"/>
    </row>
    <row r="9" spans="1:6" x14ac:dyDescent="0.35">
      <c r="A9" s="14" t="s">
        <v>59</v>
      </c>
      <c r="B9" s="22" t="s">
        <v>59</v>
      </c>
      <c r="C9" s="3" t="s">
        <v>62</v>
      </c>
      <c r="D9" s="3">
        <v>35</v>
      </c>
      <c r="E9" s="3">
        <v>11</v>
      </c>
      <c r="F9" s="30"/>
    </row>
    <row r="10" spans="1:6" x14ac:dyDescent="0.35">
      <c r="A10" s="16" t="s">
        <v>59</v>
      </c>
      <c r="B10" s="22" t="s">
        <v>59</v>
      </c>
      <c r="C10" s="3" t="s">
        <v>63</v>
      </c>
      <c r="D10" s="3">
        <v>14</v>
      </c>
      <c r="E10" s="3">
        <v>2</v>
      </c>
      <c r="F10" s="23" t="s">
        <v>72</v>
      </c>
    </row>
    <row r="11" spans="1:6" x14ac:dyDescent="0.35">
      <c r="A11" s="14" t="s">
        <v>59</v>
      </c>
      <c r="B11" s="22" t="s">
        <v>59</v>
      </c>
      <c r="C11" s="3" t="s">
        <v>69</v>
      </c>
      <c r="D11" s="3">
        <v>75</v>
      </c>
      <c r="E11" s="3">
        <v>35</v>
      </c>
      <c r="F11" s="30"/>
    </row>
    <row r="12" spans="1:6" ht="15" thickBot="1" x14ac:dyDescent="0.4">
      <c r="A12" s="16" t="s">
        <v>59</v>
      </c>
      <c r="B12" s="24" t="s">
        <v>59</v>
      </c>
      <c r="C12" s="31" t="s">
        <v>64</v>
      </c>
      <c r="D12" s="31">
        <v>29</v>
      </c>
      <c r="E12" s="31">
        <v>7</v>
      </c>
      <c r="F12" s="32" t="s">
        <v>71</v>
      </c>
    </row>
    <row r="13" spans="1:6" ht="22" customHeight="1" thickBot="1" x14ac:dyDescent="0.4">
      <c r="A13" s="16"/>
      <c r="B13" s="41" t="s">
        <v>81</v>
      </c>
      <c r="C13" s="46" t="s">
        <v>80</v>
      </c>
      <c r="D13" s="46">
        <f>SUM(D7:D12)</f>
        <v>282</v>
      </c>
      <c r="E13" s="46">
        <f>SUM(E7:E12)</f>
        <v>96</v>
      </c>
      <c r="F13" s="39"/>
    </row>
    <row r="14" spans="1:6" x14ac:dyDescent="0.35">
      <c r="A14" s="14" t="s">
        <v>65</v>
      </c>
      <c r="B14" s="19" t="s">
        <v>65</v>
      </c>
      <c r="C14" s="20" t="s">
        <v>66</v>
      </c>
      <c r="D14" s="20">
        <v>200</v>
      </c>
      <c r="E14" s="20">
        <v>10</v>
      </c>
      <c r="F14" s="38" t="s">
        <v>86</v>
      </c>
    </row>
    <row r="15" spans="1:6" x14ac:dyDescent="0.35">
      <c r="A15" s="14" t="s">
        <v>65</v>
      </c>
      <c r="B15" s="22" t="s">
        <v>65</v>
      </c>
      <c r="C15" s="3" t="s">
        <v>67</v>
      </c>
      <c r="D15" s="3">
        <v>70</v>
      </c>
      <c r="E15" s="3">
        <v>15</v>
      </c>
      <c r="F15" s="30"/>
    </row>
    <row r="16" spans="1:6" ht="15" thickBot="1" x14ac:dyDescent="0.4">
      <c r="A16" s="14" t="s">
        <v>65</v>
      </c>
      <c r="B16" s="24" t="s">
        <v>65</v>
      </c>
      <c r="C16" s="33" t="s">
        <v>68</v>
      </c>
      <c r="D16" s="33">
        <v>58</v>
      </c>
      <c r="E16" s="33">
        <v>25</v>
      </c>
      <c r="F16" s="27"/>
    </row>
    <row r="17" spans="2:5" ht="24.5" customHeight="1" thickBot="1" x14ac:dyDescent="0.4">
      <c r="B17" s="48" t="s">
        <v>85</v>
      </c>
      <c r="C17" s="47" t="s">
        <v>84</v>
      </c>
      <c r="D17" s="46">
        <f>SUM(D14:D16)</f>
        <v>328</v>
      </c>
      <c r="E17" s="46">
        <f>SUM(E14:E16)</f>
        <v>50</v>
      </c>
    </row>
    <row r="18" spans="2:5" ht="15" thickBot="1" x14ac:dyDescent="0.4">
      <c r="B18" s="34" t="s">
        <v>73</v>
      </c>
      <c r="C18" s="35" t="s">
        <v>76</v>
      </c>
      <c r="D18" s="36" t="s">
        <v>75</v>
      </c>
      <c r="E18" s="37">
        <v>229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8FFAD-4077-4D74-A48C-69182C2B833E}">
  <dimension ref="A1:I22"/>
  <sheetViews>
    <sheetView topLeftCell="A13" workbookViewId="0">
      <selection activeCell="H5" sqref="H5"/>
    </sheetView>
  </sheetViews>
  <sheetFormatPr baseColWidth="10" defaultColWidth="8.7265625" defaultRowHeight="14.5" x14ac:dyDescent="0.35"/>
  <sheetData>
    <row r="1" spans="1:9" x14ac:dyDescent="0.35">
      <c r="A1" s="4" t="s">
        <v>4</v>
      </c>
      <c r="B1" s="5">
        <v>2021</v>
      </c>
      <c r="C1" s="2" t="s">
        <v>13</v>
      </c>
      <c r="D1" s="3">
        <v>0</v>
      </c>
      <c r="E1" s="3"/>
      <c r="F1" s="3"/>
      <c r="G1" s="2" t="s">
        <v>8</v>
      </c>
      <c r="H1" s="2" t="s">
        <v>14</v>
      </c>
      <c r="I1" s="2" t="s">
        <v>15</v>
      </c>
    </row>
    <row r="2" spans="1:9" x14ac:dyDescent="0.35">
      <c r="A2" s="4" t="s">
        <v>4</v>
      </c>
      <c r="B2" s="5">
        <v>2021</v>
      </c>
      <c r="C2" s="2" t="s">
        <v>16</v>
      </c>
      <c r="D2" s="3">
        <v>0</v>
      </c>
      <c r="E2" s="3"/>
      <c r="F2" s="3"/>
      <c r="G2" s="2" t="s">
        <v>8</v>
      </c>
      <c r="H2" s="2" t="s">
        <v>14</v>
      </c>
      <c r="I2" s="2" t="s">
        <v>17</v>
      </c>
    </row>
    <row r="3" spans="1:9" x14ac:dyDescent="0.35">
      <c r="A3" s="4" t="s">
        <v>4</v>
      </c>
      <c r="B3" s="5">
        <v>2021</v>
      </c>
      <c r="C3" s="2" t="s">
        <v>18</v>
      </c>
      <c r="D3" s="3">
        <v>0</v>
      </c>
      <c r="E3" s="3"/>
      <c r="F3" s="3"/>
      <c r="G3" s="2" t="s">
        <v>8</v>
      </c>
      <c r="H3" s="2" t="s">
        <v>14</v>
      </c>
      <c r="I3" s="2" t="s">
        <v>19</v>
      </c>
    </row>
    <row r="4" spans="1:9" x14ac:dyDescent="0.35">
      <c r="A4" s="4" t="s">
        <v>4</v>
      </c>
      <c r="B4" s="5">
        <v>2021</v>
      </c>
      <c r="C4" s="2" t="s">
        <v>20</v>
      </c>
      <c r="D4" s="3">
        <v>0</v>
      </c>
      <c r="E4" s="3"/>
      <c r="F4" s="3"/>
      <c r="G4" s="2" t="s">
        <v>8</v>
      </c>
      <c r="H4" s="2" t="s">
        <v>14</v>
      </c>
      <c r="I4" s="2" t="s">
        <v>21</v>
      </c>
    </row>
    <row r="5" spans="1:9" x14ac:dyDescent="0.35">
      <c r="A5" s="4" t="s">
        <v>4</v>
      </c>
      <c r="B5" s="5">
        <v>2021</v>
      </c>
      <c r="C5" s="2" t="s">
        <v>22</v>
      </c>
      <c r="D5" s="3">
        <v>0</v>
      </c>
      <c r="E5" s="3"/>
      <c r="F5" s="3"/>
      <c r="G5" s="2" t="s">
        <v>8</v>
      </c>
      <c r="H5" s="2" t="s">
        <v>14</v>
      </c>
      <c r="I5" s="2" t="s">
        <v>23</v>
      </c>
    </row>
    <row r="6" spans="1:9" x14ac:dyDescent="0.35">
      <c r="A6" s="4" t="s">
        <v>4</v>
      </c>
      <c r="B6" s="5">
        <v>2021</v>
      </c>
      <c r="C6" s="2" t="s">
        <v>24</v>
      </c>
      <c r="D6" s="3">
        <v>0</v>
      </c>
      <c r="E6" s="3"/>
      <c r="F6" s="3"/>
      <c r="G6" s="2" t="s">
        <v>8</v>
      </c>
      <c r="H6" s="2" t="s">
        <v>14</v>
      </c>
      <c r="I6" s="2" t="s">
        <v>25</v>
      </c>
    </row>
    <row r="7" spans="1:9" x14ac:dyDescent="0.35">
      <c r="A7" s="4" t="s">
        <v>4</v>
      </c>
      <c r="B7" s="5">
        <v>2021</v>
      </c>
      <c r="C7" s="2" t="s">
        <v>26</v>
      </c>
      <c r="D7" s="3">
        <v>0</v>
      </c>
      <c r="E7" s="3"/>
      <c r="F7" s="3"/>
      <c r="G7" s="2" t="s">
        <v>8</v>
      </c>
      <c r="H7" s="2" t="s">
        <v>14</v>
      </c>
      <c r="I7" s="2" t="s">
        <v>27</v>
      </c>
    </row>
    <row r="8" spans="1:9" x14ac:dyDescent="0.35">
      <c r="A8" s="4" t="s">
        <v>4</v>
      </c>
      <c r="B8" s="5">
        <v>2021</v>
      </c>
      <c r="C8" s="2" t="s">
        <v>28</v>
      </c>
      <c r="D8" s="3">
        <v>0</v>
      </c>
      <c r="E8" s="3"/>
      <c r="F8" s="3"/>
      <c r="G8" s="2" t="s">
        <v>8</v>
      </c>
      <c r="H8" s="2" t="s">
        <v>14</v>
      </c>
      <c r="I8" s="2" t="s">
        <v>29</v>
      </c>
    </row>
    <row r="9" spans="1:9" x14ac:dyDescent="0.35">
      <c r="A9" s="4" t="s">
        <v>4</v>
      </c>
      <c r="B9" s="5">
        <v>2021</v>
      </c>
      <c r="C9" s="2" t="s">
        <v>30</v>
      </c>
      <c r="D9" s="3">
        <v>0</v>
      </c>
      <c r="E9" s="3"/>
      <c r="F9" s="3"/>
      <c r="G9" s="2" t="s">
        <v>8</v>
      </c>
      <c r="H9" s="2" t="s">
        <v>14</v>
      </c>
      <c r="I9" s="2" t="s">
        <v>31</v>
      </c>
    </row>
    <row r="10" spans="1:9" x14ac:dyDescent="0.35">
      <c r="A10" s="4" t="s">
        <v>4</v>
      </c>
      <c r="B10" s="5">
        <v>2021</v>
      </c>
      <c r="C10" s="2" t="s">
        <v>32</v>
      </c>
      <c r="D10" s="3">
        <v>0</v>
      </c>
      <c r="E10" s="3"/>
      <c r="F10" s="3"/>
      <c r="G10" s="2" t="s">
        <v>8</v>
      </c>
      <c r="H10" s="2" t="s">
        <v>14</v>
      </c>
      <c r="I10" s="2" t="s">
        <v>33</v>
      </c>
    </row>
    <row r="11" spans="1:9" x14ac:dyDescent="0.35">
      <c r="A11" s="4" t="s">
        <v>4</v>
      </c>
      <c r="B11" s="5">
        <v>2021</v>
      </c>
      <c r="C11" s="2" t="s">
        <v>34</v>
      </c>
      <c r="D11" s="3">
        <v>0</v>
      </c>
      <c r="E11" s="3"/>
      <c r="F11" s="3"/>
      <c r="G11" s="2" t="s">
        <v>35</v>
      </c>
      <c r="H11" s="2" t="s">
        <v>14</v>
      </c>
      <c r="I11" s="2" t="s">
        <v>36</v>
      </c>
    </row>
    <row r="12" spans="1:9" x14ac:dyDescent="0.35">
      <c r="A12" s="4" t="s">
        <v>4</v>
      </c>
      <c r="B12" s="5">
        <v>2021</v>
      </c>
      <c r="C12" s="2" t="s">
        <v>37</v>
      </c>
      <c r="D12" s="3">
        <v>0</v>
      </c>
      <c r="E12" s="3"/>
      <c r="F12" s="3"/>
      <c r="G12" s="2" t="s">
        <v>8</v>
      </c>
      <c r="H12" s="2" t="s">
        <v>14</v>
      </c>
      <c r="I12" s="2" t="s">
        <v>38</v>
      </c>
    </row>
    <row r="13" spans="1:9" x14ac:dyDescent="0.35">
      <c r="A13" s="4" t="s">
        <v>4</v>
      </c>
      <c r="B13" s="5">
        <v>2021</v>
      </c>
      <c r="C13" s="2" t="s">
        <v>9</v>
      </c>
      <c r="D13" s="3">
        <v>0</v>
      </c>
      <c r="E13" s="3"/>
      <c r="F13" s="3"/>
      <c r="G13" s="2" t="s">
        <v>8</v>
      </c>
      <c r="H13" s="2" t="s">
        <v>14</v>
      </c>
      <c r="I13" s="2" t="s">
        <v>39</v>
      </c>
    </row>
    <row r="14" spans="1:9" x14ac:dyDescent="0.35">
      <c r="A14" s="4" t="s">
        <v>4</v>
      </c>
      <c r="B14" s="5">
        <v>2021</v>
      </c>
      <c r="C14" s="2" t="s">
        <v>40</v>
      </c>
      <c r="D14" s="3">
        <v>0</v>
      </c>
      <c r="E14" s="3"/>
      <c r="F14" s="3"/>
      <c r="G14" s="2" t="s">
        <v>8</v>
      </c>
      <c r="H14" s="2" t="s">
        <v>14</v>
      </c>
      <c r="I14" s="2" t="s">
        <v>41</v>
      </c>
    </row>
    <row r="15" spans="1:9" x14ac:dyDescent="0.35">
      <c r="A15" s="4" t="s">
        <v>4</v>
      </c>
      <c r="B15" s="5">
        <v>2021</v>
      </c>
      <c r="C15" s="2" t="s">
        <v>42</v>
      </c>
      <c r="D15" s="3">
        <v>0</v>
      </c>
      <c r="E15" s="3"/>
      <c r="F15" s="3"/>
      <c r="G15" s="2" t="s">
        <v>8</v>
      </c>
      <c r="H15" s="2" t="s">
        <v>14</v>
      </c>
      <c r="I15" s="2" t="s">
        <v>43</v>
      </c>
    </row>
    <row r="16" spans="1:9" x14ac:dyDescent="0.35">
      <c r="A16" s="4" t="s">
        <v>4</v>
      </c>
      <c r="B16" s="5">
        <v>2021</v>
      </c>
      <c r="C16" s="2" t="s">
        <v>44</v>
      </c>
      <c r="D16" s="3">
        <v>0</v>
      </c>
      <c r="E16" s="3"/>
      <c r="F16" s="3"/>
      <c r="G16" s="2" t="s">
        <v>8</v>
      </c>
      <c r="H16" s="2" t="s">
        <v>14</v>
      </c>
      <c r="I16" s="2" t="s">
        <v>45</v>
      </c>
    </row>
    <row r="17" spans="1:9" x14ac:dyDescent="0.35">
      <c r="A17" s="4" t="s">
        <v>4</v>
      </c>
      <c r="B17" s="5">
        <v>2021</v>
      </c>
      <c r="C17" s="2" t="s">
        <v>46</v>
      </c>
      <c r="D17" s="3">
        <v>0</v>
      </c>
      <c r="E17" s="3"/>
      <c r="F17" s="3"/>
      <c r="G17" s="2" t="s">
        <v>11</v>
      </c>
      <c r="H17" s="2" t="s">
        <v>14</v>
      </c>
      <c r="I17" s="2" t="s">
        <v>47</v>
      </c>
    </row>
    <row r="18" spans="1:9" x14ac:dyDescent="0.35">
      <c r="A18" s="4" t="s">
        <v>4</v>
      </c>
      <c r="B18" s="5">
        <v>2021</v>
      </c>
      <c r="C18" s="2" t="s">
        <v>48</v>
      </c>
      <c r="D18" s="3">
        <v>0</v>
      </c>
      <c r="E18" s="3"/>
      <c r="F18" s="3"/>
      <c r="G18" s="2" t="s">
        <v>7</v>
      </c>
      <c r="H18" s="2" t="s">
        <v>14</v>
      </c>
      <c r="I18" s="2" t="s">
        <v>49</v>
      </c>
    </row>
    <row r="19" spans="1:9" x14ac:dyDescent="0.35">
      <c r="A19" s="4" t="s">
        <v>4</v>
      </c>
      <c r="B19" s="5">
        <v>2021</v>
      </c>
      <c r="C19" s="2" t="s">
        <v>50</v>
      </c>
      <c r="D19" s="3">
        <v>0</v>
      </c>
      <c r="E19" s="3"/>
      <c r="F19" s="3"/>
      <c r="G19" s="2" t="s">
        <v>8</v>
      </c>
      <c r="H19" s="2" t="s">
        <v>14</v>
      </c>
      <c r="I19" s="2" t="s">
        <v>51</v>
      </c>
    </row>
    <row r="20" spans="1:9" x14ac:dyDescent="0.35">
      <c r="A20" s="4" t="s">
        <v>4</v>
      </c>
      <c r="B20" s="5">
        <v>2021</v>
      </c>
      <c r="C20" s="2" t="s">
        <v>52</v>
      </c>
      <c r="D20" s="3">
        <v>0</v>
      </c>
      <c r="E20" s="3"/>
      <c r="F20" s="3"/>
      <c r="G20" s="2" t="s">
        <v>6</v>
      </c>
      <c r="H20" s="2" t="s">
        <v>14</v>
      </c>
      <c r="I20" s="2" t="s">
        <v>53</v>
      </c>
    </row>
    <row r="21" spans="1:9" x14ac:dyDescent="0.35">
      <c r="A21" s="4" t="s">
        <v>4</v>
      </c>
      <c r="B21" s="5">
        <v>2021</v>
      </c>
      <c r="C21" s="2" t="s">
        <v>54</v>
      </c>
      <c r="D21" s="3">
        <v>0</v>
      </c>
      <c r="E21" s="3"/>
      <c r="F21" s="3"/>
      <c r="G21" s="2" t="s">
        <v>6</v>
      </c>
      <c r="H21" s="2" t="s">
        <v>14</v>
      </c>
      <c r="I21" s="2" t="s">
        <v>55</v>
      </c>
    </row>
    <row r="22" spans="1:9" ht="15" thickBot="1" x14ac:dyDescent="0.4">
      <c r="A22" s="6" t="s">
        <v>4</v>
      </c>
      <c r="B22" s="7">
        <v>2021</v>
      </c>
      <c r="C22" s="8" t="s">
        <v>56</v>
      </c>
      <c r="D22" s="9">
        <v>1</v>
      </c>
      <c r="E22" s="9"/>
      <c r="F22" s="9"/>
      <c r="G22" s="8" t="s">
        <v>6</v>
      </c>
      <c r="H22" s="8" t="s">
        <v>14</v>
      </c>
      <c r="I22" s="1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Para KT</vt:lpstr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merlinleunda</dc:creator>
  <cp:lastModifiedBy>Pablo Leunda Martiarena</cp:lastModifiedBy>
  <dcterms:created xsi:type="dcterms:W3CDTF">2015-06-05T18:17:20Z</dcterms:created>
  <dcterms:modified xsi:type="dcterms:W3CDTF">2025-05-27T14:43:50Z</dcterms:modified>
</cp:coreProperties>
</file>